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65454001-C3E4-4A7D-A5C1-CF17BDD0E5A5}" xr6:coauthVersionLast="37" xr6:coauthVersionMax="37" xr10:uidLastSave="{00000000-0000-0000-0000-000000000000}"/>
  <bookViews>
    <workbookView xWindow="0" yWindow="0" windowWidth="24000" windowHeight="8925" xr2:uid="{CCA3C068-95A8-43D5-B2A4-09865880C196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9" i="1" l="1"/>
  <c r="F108" i="1"/>
  <c r="F98" i="1" s="1"/>
  <c r="F97" i="1" s="1"/>
  <c r="F21" i="1" s="1"/>
  <c r="F113" i="1"/>
  <c r="F112" i="1"/>
  <c r="F111" i="1"/>
  <c r="F110" i="1"/>
  <c r="F109" i="1"/>
  <c r="F24" i="1"/>
  <c r="F20" i="1" s="1"/>
  <c r="F19" i="1" s="1"/>
  <c r="F35" i="1"/>
  <c r="F49" i="1"/>
  <c r="F62" i="1"/>
  <c r="F84" i="1"/>
  <c r="F23" i="1" l="1"/>
  <c r="F22" i="1" s="1"/>
</calcChain>
</file>

<file path=xl/sharedStrings.xml><?xml version="1.0" encoding="utf-8"?>
<sst xmlns="http://schemas.openxmlformats.org/spreadsheetml/2006/main" count="393" uniqueCount="272">
  <si>
    <t>REPUBLIKA HRVATSKA</t>
  </si>
  <si>
    <t>VUKOVARSKO-SRIJEMSKA ŽUPANIJA</t>
  </si>
  <si>
    <t>OSNOVNA ŠKOLA ANTUN GUSTAV MATOŠ TOVARNIK</t>
  </si>
  <si>
    <t>Vukovarska 1, Tovarnik</t>
  </si>
  <si>
    <t>Redni broj</t>
  </si>
  <si>
    <t>Evidencijski broj nabave</t>
  </si>
  <si>
    <t>Brojčana oznaka predmeta iz jedinstvenog rječnika javne nabave (CPV nomenklatura)</t>
  </si>
  <si>
    <t>Vrsta  postupka</t>
  </si>
  <si>
    <t>Napomena</t>
  </si>
  <si>
    <t>Oznaka pozicije financijskog plana</t>
  </si>
  <si>
    <t>3+4</t>
  </si>
  <si>
    <t>Rashodi za materijal i energiju</t>
  </si>
  <si>
    <t>1.  </t>
  </si>
  <si>
    <t>Uredski materijal</t>
  </si>
  <si>
    <t>CPV-30191000-4</t>
  </si>
  <si>
    <t>Jednostavna nabava</t>
  </si>
  <si>
    <t>Ugovor/</t>
  </si>
  <si>
    <t>narudžbenica</t>
  </si>
  <si>
    <t>2.  </t>
  </si>
  <si>
    <t>Literatura</t>
  </si>
  <si>
    <t>CPV-22213000-6</t>
  </si>
  <si>
    <t>3.  </t>
  </si>
  <si>
    <t xml:space="preserve">Materijal za čišćenje i održavanje </t>
  </si>
  <si>
    <t>CPV-24513000</t>
  </si>
  <si>
    <t>4.  </t>
  </si>
  <si>
    <t>Materijal za higijenske potrebe</t>
  </si>
  <si>
    <t>CPV-33760000-5</t>
  </si>
  <si>
    <t>5.  </t>
  </si>
  <si>
    <t>Ostali materijali za potrebe redovnog  poslovanja</t>
  </si>
  <si>
    <t>CPV-30125110-5</t>
  </si>
  <si>
    <t>Namirnice</t>
  </si>
  <si>
    <t>7.  </t>
  </si>
  <si>
    <t>Pekarski proizvodi-kruh i krušni proizvodi</t>
  </si>
  <si>
    <t>CPV-15612500-6</t>
  </si>
  <si>
    <t>8.  </t>
  </si>
  <si>
    <t>Mlijeko i mliječni proizvodi</t>
  </si>
  <si>
    <t>CPV-1511000-3</t>
  </si>
  <si>
    <t>9.  </t>
  </si>
  <si>
    <t xml:space="preserve">Riba </t>
  </si>
  <si>
    <t>CPV-15220000-6</t>
  </si>
  <si>
    <t>10.  </t>
  </si>
  <si>
    <t>Meso-</t>
  </si>
  <si>
    <t>CPV-15100000-9</t>
  </si>
  <si>
    <t>11.  </t>
  </si>
  <si>
    <t>Povrće i voće</t>
  </si>
  <si>
    <t>CPV-15300000-1</t>
  </si>
  <si>
    <t>12.  </t>
  </si>
  <si>
    <t>Ostali prehrambeni artikli</t>
  </si>
  <si>
    <t>CPV-15800000-6</t>
  </si>
  <si>
    <t>13.  </t>
  </si>
  <si>
    <t>CPV- 09310000-5</t>
  </si>
  <si>
    <t>Osnivač</t>
  </si>
  <si>
    <t>ugovor</t>
  </si>
  <si>
    <t>14.  </t>
  </si>
  <si>
    <t>Peleti</t>
  </si>
  <si>
    <t>CPV-09110000-3</t>
  </si>
  <si>
    <t>15.  </t>
  </si>
  <si>
    <t>Lož ulje</t>
  </si>
  <si>
    <t>CPV-09135000-4</t>
  </si>
  <si>
    <t>16.  </t>
  </si>
  <si>
    <t>Motorni benzin i dizel gorivo</t>
  </si>
  <si>
    <t>CPV-09132000-3</t>
  </si>
  <si>
    <t>17.  </t>
  </si>
  <si>
    <t>Mat.za tek.održ.građ.objekta</t>
  </si>
  <si>
    <t>CPV-45262600-7</t>
  </si>
  <si>
    <t>18.  </t>
  </si>
  <si>
    <t>Mater.za tek. održ. opreme</t>
  </si>
  <si>
    <t>CPV-42562600-7</t>
  </si>
  <si>
    <t>19.  </t>
  </si>
  <si>
    <t>Ostali mat. i dijelovi za tek. održavanja</t>
  </si>
  <si>
    <t>20.  </t>
  </si>
  <si>
    <t>Sitni inventar</t>
  </si>
  <si>
    <t>CPV-30192000</t>
  </si>
  <si>
    <t>21.  </t>
  </si>
  <si>
    <t>Službena odjeća i obuća</t>
  </si>
  <si>
    <t>CPV-18110000-3</t>
  </si>
  <si>
    <t>Rashodi za usluge</t>
  </si>
  <si>
    <t>22.  </t>
  </si>
  <si>
    <t>Usluge telefona</t>
  </si>
  <si>
    <t>CPV-64000000-6</t>
  </si>
  <si>
    <t>Ugovor</t>
  </si>
  <si>
    <t>23.  </t>
  </si>
  <si>
    <t>Usluge interneta</t>
  </si>
  <si>
    <t>24.  </t>
  </si>
  <si>
    <t>Poštarina</t>
  </si>
  <si>
    <t>CPV-64110000-0</t>
  </si>
  <si>
    <t>25.  </t>
  </si>
  <si>
    <t>Usluge prijevoza</t>
  </si>
  <si>
    <t>CPV-60000000-8</t>
  </si>
  <si>
    <t>26.  </t>
  </si>
  <si>
    <t>Usluge tekućeg i investicijskog održavanja građevinskih objekata</t>
  </si>
  <si>
    <t>CPV-50000000-5</t>
  </si>
  <si>
    <t>27.  </t>
  </si>
  <si>
    <t>Usluge tekućeg i investicijskog održavanja postrojenja i opreme</t>
  </si>
  <si>
    <t>28.  </t>
  </si>
  <si>
    <t>Ostale usluge tek. i inv. održavanja</t>
  </si>
  <si>
    <t>29.  </t>
  </si>
  <si>
    <t xml:space="preserve">Ostale usluge promidžbe i inform. </t>
  </si>
  <si>
    <t>CPV-793410006</t>
  </si>
  <si>
    <t>30.  </t>
  </si>
  <si>
    <t>30/23-JDN</t>
  </si>
  <si>
    <t>Opskrba vodom</t>
  </si>
  <si>
    <t>CPV-65111000-4</t>
  </si>
  <si>
    <t>31.  </t>
  </si>
  <si>
    <t>31/23-JDN</t>
  </si>
  <si>
    <t>Dimnjačarske usluge</t>
  </si>
  <si>
    <t>CPV-74724000-0</t>
  </si>
  <si>
    <t>32.  </t>
  </si>
  <si>
    <t>32/23-JDN</t>
  </si>
  <si>
    <t>Obvezni i preven. zdr. pregled</t>
  </si>
  <si>
    <t>CPV-85100000-0</t>
  </si>
  <si>
    <t>33.  </t>
  </si>
  <si>
    <t>Ostale zdrav. i vet. usluge  (deratizacija, mikrobiološki)</t>
  </si>
  <si>
    <t>CPV-90920000-2</t>
  </si>
  <si>
    <t>34.  </t>
  </si>
  <si>
    <t>Ostale intelektualne usluge-izrada projektne dok</t>
  </si>
  <si>
    <t>CPV-79132000-8</t>
  </si>
  <si>
    <t>35.  </t>
  </si>
  <si>
    <t>Ostale rač. usluge</t>
  </si>
  <si>
    <t>36.  </t>
  </si>
  <si>
    <t>Ostale usluge-izrada fotografija</t>
  </si>
  <si>
    <t>CPV-79960000-1</t>
  </si>
  <si>
    <t>37.  </t>
  </si>
  <si>
    <t>Ostale nespom. usluge</t>
  </si>
  <si>
    <t>CPV-71000000-8</t>
  </si>
  <si>
    <t>Ostali rashodi poslovanja</t>
  </si>
  <si>
    <t>38.  </t>
  </si>
  <si>
    <t>Premije osiguranja imovine</t>
  </si>
  <si>
    <t>CPV-66515200-5</t>
  </si>
  <si>
    <t>39.  </t>
  </si>
  <si>
    <t>Reprezentacija</t>
  </si>
  <si>
    <t>CPV-55524000-9</t>
  </si>
  <si>
    <t>40.  </t>
  </si>
  <si>
    <t>Članarine</t>
  </si>
  <si>
    <t>CPV-75310000-2</t>
  </si>
  <si>
    <t>41.  </t>
  </si>
  <si>
    <t>Ostale pristojbe i naknade-naknada za vode</t>
  </si>
  <si>
    <t>CPV-650000000-3</t>
  </si>
  <si>
    <t>42.  </t>
  </si>
  <si>
    <t>Rashodi  protokola</t>
  </si>
  <si>
    <t>CPV-03121210-0</t>
  </si>
  <si>
    <t>43.  </t>
  </si>
  <si>
    <t>Ostali rashodi poslov.-</t>
  </si>
  <si>
    <t>CPV-98390000-3</t>
  </si>
  <si>
    <t>Financijski rashodi</t>
  </si>
  <si>
    <t xml:space="preserve">Ostali financijski rashodi </t>
  </si>
  <si>
    <t>44.  </t>
  </si>
  <si>
    <t>Usluge platnog prometa</t>
  </si>
  <si>
    <t>CPV-66110000-4</t>
  </si>
  <si>
    <t>Rashod za nabavu nefinancijske imovine</t>
  </si>
  <si>
    <t>Rashodi za nabavu proizvedene  dugotrajne imovine</t>
  </si>
  <si>
    <t>Dodatna ulaganja za ostalu nefinancijsku imovinu</t>
  </si>
  <si>
    <t>45.  </t>
  </si>
  <si>
    <t>Ograda</t>
  </si>
  <si>
    <t>CPV-34928200-0</t>
  </si>
  <si>
    <t>46.  </t>
  </si>
  <si>
    <t>47/23-JDN</t>
  </si>
  <si>
    <t>Obnova podova</t>
  </si>
  <si>
    <t>CPV- 44112200-0</t>
  </si>
  <si>
    <t>47.  </t>
  </si>
  <si>
    <t>Stolarija</t>
  </si>
  <si>
    <t>CPV- 4422100-5</t>
  </si>
  <si>
    <t>48.  </t>
  </si>
  <si>
    <t>Ličenje zidova</t>
  </si>
  <si>
    <t>CPV- 45442100-8</t>
  </si>
  <si>
    <t>Postrojenja i oprema</t>
  </si>
  <si>
    <t>Računala i računalna oprema</t>
  </si>
  <si>
    <t>CPV-30236000-2</t>
  </si>
  <si>
    <t>Uredski namještaj</t>
  </si>
  <si>
    <t>CPV-39100000-3</t>
  </si>
  <si>
    <t>Ostala uredska oprema</t>
  </si>
  <si>
    <t>CPV-32000000-3</t>
  </si>
  <si>
    <t>Sportska i glazbena oprema</t>
  </si>
  <si>
    <t>CPV-37000000-8</t>
  </si>
  <si>
    <t>Uređaj, strojevi i oprema za ostale namjene</t>
  </si>
  <si>
    <t>CPV-30100000-0</t>
  </si>
  <si>
    <t>Knjige i izložbene vrijednosti</t>
  </si>
  <si>
    <t>Knjige</t>
  </si>
  <si>
    <t>CPV-22113000</t>
  </si>
  <si>
    <t>Osnovna škola Antun Gustav Matoš Tovarnik nabavljat će radove  i usluge u 2023 .godini direktnim ugovaranjem odnosno neposrednom  narudžbom od dobavljača ili zaključivanjem odgovarajućeg ugovora, nakon pribavljanja tri ponude.</t>
  </si>
  <si>
    <t xml:space="preserve">                                  </t>
  </si>
  <si>
    <t xml:space="preserve">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</si>
  <si>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Predsjednica školskog odbora :</t>
  </si>
  <si>
    <t xml:space="preserve">                                                                                                                                                                                         /Nevenka Kovačević/</t>
  </si>
  <si>
    <t>Procijenjena vrijednost nabave u eurima (bez PDV-a)</t>
  </si>
  <si>
    <t>Predmet nabave</t>
  </si>
  <si>
    <t>narudžbenica/ugovor</t>
  </si>
  <si>
    <t>Ugovor/narudžbenica</t>
  </si>
  <si>
    <t>Električna energija i mrežarina</t>
  </si>
  <si>
    <t>Energija</t>
  </si>
  <si>
    <t>Uredski materijal i ostali materijalni rashodi</t>
  </si>
  <si>
    <t>49.</t>
  </si>
  <si>
    <t>50.</t>
  </si>
  <si>
    <t>51.</t>
  </si>
  <si>
    <t>52.</t>
  </si>
  <si>
    <t>CVP-39221000-7</t>
  </si>
  <si>
    <t>CVP- 3922100-1</t>
  </si>
  <si>
    <t>CVP- 39151300-8</t>
  </si>
  <si>
    <t>CVP-30230000-0</t>
  </si>
  <si>
    <t>53.</t>
  </si>
  <si>
    <t>54.</t>
  </si>
  <si>
    <t>55.</t>
  </si>
  <si>
    <t>56.</t>
  </si>
  <si>
    <t>57.</t>
  </si>
  <si>
    <t>58.</t>
  </si>
  <si>
    <t>Uređenje sanitarnih čvorova</t>
  </si>
  <si>
    <t>Nabava klimatizacijskih jedinica</t>
  </si>
  <si>
    <t>Opremanje prostora više namjene- namještaj</t>
  </si>
  <si>
    <t>Opremanje prostora više namjene- IT oprema</t>
  </si>
  <si>
    <t>01/24-JDN</t>
  </si>
  <si>
    <t>02/24-JDN</t>
  </si>
  <si>
    <t>03/24-JDN</t>
  </si>
  <si>
    <t>04/24-JDN</t>
  </si>
  <si>
    <t>05/24-JDN</t>
  </si>
  <si>
    <t>06/24J-DN</t>
  </si>
  <si>
    <t>07/24-JDN</t>
  </si>
  <si>
    <t>08/24-JDN</t>
  </si>
  <si>
    <t>09/24-JDN</t>
  </si>
  <si>
    <t>10/24-JDN</t>
  </si>
  <si>
    <t>11/24-JDN</t>
  </si>
  <si>
    <t>12/24-JDN</t>
  </si>
  <si>
    <t>13/24-JDN</t>
  </si>
  <si>
    <t>14/24-JDN</t>
  </si>
  <si>
    <t>15/24-JDN</t>
  </si>
  <si>
    <t>16/24-JDN</t>
  </si>
  <si>
    <t>17/24-JDN</t>
  </si>
  <si>
    <t>18/24-JDN</t>
  </si>
  <si>
    <t>19/24-JDN</t>
  </si>
  <si>
    <t>20/24-JDN</t>
  </si>
  <si>
    <t>21/24-JDN</t>
  </si>
  <si>
    <t>22/24-JDN</t>
  </si>
  <si>
    <t>23/24-JDN</t>
  </si>
  <si>
    <t>24/24-JDN</t>
  </si>
  <si>
    <t>25/24-JDN</t>
  </si>
  <si>
    <t>26/24-JDN</t>
  </si>
  <si>
    <t>27/24-JDN</t>
  </si>
  <si>
    <t>28/24-JDN</t>
  </si>
  <si>
    <t>29/24-JDN</t>
  </si>
  <si>
    <t>33/24-JDN</t>
  </si>
  <si>
    <t>34/24-JDN</t>
  </si>
  <si>
    <t>35/24-JDN</t>
  </si>
  <si>
    <t>36/24-JDN</t>
  </si>
  <si>
    <t>37/24-JDN</t>
  </si>
  <si>
    <t>38/24-JDN</t>
  </si>
  <si>
    <t>39/24-JDN</t>
  </si>
  <si>
    <t>40/24-JDN</t>
  </si>
  <si>
    <t>41/24-JDN</t>
  </si>
  <si>
    <t>42/24-JDN</t>
  </si>
  <si>
    <t>43/24-JDN</t>
  </si>
  <si>
    <t>44/24-JDN</t>
  </si>
  <si>
    <t>45/24-JDN</t>
  </si>
  <si>
    <t>46/2-JDN</t>
  </si>
  <si>
    <t>48/24-JDN</t>
  </si>
  <si>
    <t>49/24-JDN</t>
  </si>
  <si>
    <t>50/24-JDN</t>
  </si>
  <si>
    <t>51/24-JDN</t>
  </si>
  <si>
    <t>52/24-JDN</t>
  </si>
  <si>
    <t>58/24-JDN</t>
  </si>
  <si>
    <t>53/24-JDN</t>
  </si>
  <si>
    <t>54/24-JDN</t>
  </si>
  <si>
    <t>55/24-JDN</t>
  </si>
  <si>
    <t>56/24-JDN</t>
  </si>
  <si>
    <t>57/24-JDN</t>
  </si>
  <si>
    <t>U Tovarniku, 15.12.2023.</t>
  </si>
  <si>
    <t>PLAN NABAVE ZA 2024. godinu.</t>
  </si>
  <si>
    <t>Temeljem članka 133. Statuta Osnovne škole Antun Gustav Matoš Tovarnik, članka 28. Zakona o javnoj nabavi (NN 120/16)  i odredbama Pravilnika o provedbi i postupku jednostavne nabave, na prijedlog ravnateljice, na  sjednici održanoj 15. prosinca 2023. godine, školski odbor  donosi:</t>
  </si>
  <si>
    <t>_________________________________________</t>
  </si>
  <si>
    <t>Sukladno članku 15.stavak 2. zakona o javnoj nabavi (N.N. 120/16), na postupke nabave robe, radova i usluge procijenjene vrijednosti do 26.544,56 € odnosno 66361,40 € za nabavu radova neće se primjenjivati odredbe Zakona o javnoj nabavi.</t>
  </si>
  <si>
    <t>Ove Odluke  o Planu  nabave za 2024. godinu. Objavljuju se na internet stranici Škole i primjenjuju se u 2024. godini.</t>
  </si>
  <si>
    <t>KLASA: 011-03/23-03/30</t>
  </si>
  <si>
    <t>URBROJ: 2196-82-23-01-01</t>
  </si>
  <si>
    <t>Broj spisa: 943/23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</si>
</sst>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indent="15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4" fontId="6" fillId="3" borderId="5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horizontal="left" vertical="center" wrapText="1" indent="1"/>
    </xf>
    <xf numFmtId="0" fontId="6" fillId="6" borderId="4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vertical="center" wrapText="1"/>
    </xf>
    <xf numFmtId="4" fontId="6" fillId="6" borderId="5" xfId="0" applyNumberFormat="1" applyFont="1" applyFill="1" applyBorder="1" applyAlignment="1">
      <alignment horizontal="right" vertical="center" wrapText="1"/>
    </xf>
    <xf numFmtId="0" fontId="2" fillId="6" borderId="4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vertical="center" wrapText="1"/>
    </xf>
    <xf numFmtId="4" fontId="6" fillId="7" borderId="7" xfId="0" applyNumberFormat="1" applyFont="1" applyFill="1" applyBorder="1" applyAlignment="1">
      <alignment horizontal="right" vertical="center" wrapText="1"/>
    </xf>
    <xf numFmtId="0" fontId="6" fillId="7" borderId="7" xfId="0" applyFont="1" applyFill="1" applyBorder="1" applyAlignment="1">
      <alignment horizontal="right" vertical="center" wrapText="1"/>
    </xf>
    <xf numFmtId="0" fontId="2" fillId="8" borderId="4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0" fontId="6" fillId="8" borderId="5" xfId="0" applyFont="1" applyFill="1" applyBorder="1" applyAlignment="1">
      <alignment vertical="center" wrapText="1"/>
    </xf>
    <xf numFmtId="2" fontId="6" fillId="8" borderId="5" xfId="0" applyNumberFormat="1" applyFont="1" applyFill="1" applyBorder="1" applyAlignment="1">
      <alignment horizontal="right" vertical="center" wrapText="1"/>
    </xf>
    <xf numFmtId="2" fontId="6" fillId="6" borderId="5" xfId="0" applyNumberFormat="1" applyFont="1" applyFill="1" applyBorder="1" applyAlignment="1">
      <alignment horizontal="right" vertical="center" wrapText="1"/>
    </xf>
    <xf numFmtId="0" fontId="2" fillId="9" borderId="4" xfId="0" applyFont="1" applyFill="1" applyBorder="1" applyAlignment="1">
      <alignment vertical="center" wrapText="1"/>
    </xf>
    <xf numFmtId="0" fontId="2" fillId="9" borderId="5" xfId="0" applyFont="1" applyFill="1" applyBorder="1" applyAlignment="1">
      <alignment vertical="center" wrapText="1"/>
    </xf>
    <xf numFmtId="3" fontId="2" fillId="9" borderId="5" xfId="0" applyNumberFormat="1" applyFont="1" applyFill="1" applyBorder="1" applyAlignment="1">
      <alignment horizontal="right" vertical="center" wrapText="1"/>
    </xf>
    <xf numFmtId="0" fontId="2" fillId="9" borderId="5" xfId="0" applyFont="1" applyFill="1" applyBorder="1" applyAlignment="1">
      <alignment horizontal="center" vertical="center" wrapText="1"/>
    </xf>
    <xf numFmtId="4" fontId="2" fillId="9" borderId="5" xfId="0" applyNumberFormat="1" applyFont="1" applyFill="1" applyBorder="1" applyAlignment="1">
      <alignment horizontal="right" vertical="center" wrapText="1"/>
    </xf>
    <xf numFmtId="0" fontId="2" fillId="10" borderId="4" xfId="0" applyFont="1" applyFill="1" applyBorder="1" applyAlignment="1">
      <alignment vertical="center" wrapText="1"/>
    </xf>
    <xf numFmtId="0" fontId="2" fillId="10" borderId="5" xfId="0" applyFont="1" applyFill="1" applyBorder="1" applyAlignment="1">
      <alignment vertical="center" wrapText="1"/>
    </xf>
    <xf numFmtId="0" fontId="6" fillId="10" borderId="5" xfId="0" applyFont="1" applyFill="1" applyBorder="1" applyAlignment="1">
      <alignment vertical="center" wrapText="1"/>
    </xf>
    <xf numFmtId="4" fontId="7" fillId="10" borderId="5" xfId="0" applyNumberFormat="1" applyFont="1" applyFill="1" applyBorder="1" applyAlignment="1">
      <alignment horizontal="right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left" vertical="center" wrapText="1" indent="1"/>
    </xf>
    <xf numFmtId="0" fontId="6" fillId="10" borderId="8" xfId="0" applyFont="1" applyFill="1" applyBorder="1" applyAlignment="1">
      <alignment vertical="center" wrapText="1"/>
    </xf>
    <xf numFmtId="4" fontId="7" fillId="10" borderId="8" xfId="0" applyNumberFormat="1" applyFont="1" applyFill="1" applyBorder="1" applyAlignment="1">
      <alignment horizontal="right" vertical="center" wrapText="1"/>
    </xf>
    <xf numFmtId="0" fontId="6" fillId="10" borderId="7" xfId="0" applyFont="1" applyFill="1" applyBorder="1" applyAlignment="1">
      <alignment vertical="center" wrapText="1"/>
    </xf>
    <xf numFmtId="0" fontId="6" fillId="10" borderId="4" xfId="0" applyFont="1" applyFill="1" applyBorder="1" applyAlignment="1">
      <alignment horizontal="left" vertical="center" wrapText="1" indent="1"/>
    </xf>
    <xf numFmtId="0" fontId="6" fillId="10" borderId="4" xfId="0" applyFont="1" applyFill="1" applyBorder="1" applyAlignment="1">
      <alignment vertical="center" wrapText="1"/>
    </xf>
    <xf numFmtId="4" fontId="7" fillId="10" borderId="4" xfId="0" applyNumberFormat="1" applyFont="1" applyFill="1" applyBorder="1" applyAlignment="1">
      <alignment horizontal="right" vertical="center" wrapText="1"/>
    </xf>
    <xf numFmtId="0" fontId="6" fillId="5" borderId="6" xfId="0" applyFont="1" applyFill="1" applyBorder="1" applyAlignment="1">
      <alignment vertical="center" wrapText="1"/>
    </xf>
    <xf numFmtId="4" fontId="6" fillId="5" borderId="6" xfId="0" applyNumberFormat="1" applyFont="1" applyFill="1" applyBorder="1" applyAlignment="1">
      <alignment horizontal="righ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CCFF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8CE15-8F35-4975-A2A6-D123690C361F}">
  <sheetPr>
    <pageSetUpPr fitToPage="1"/>
  </sheetPr>
  <dimension ref="B3:I133"/>
  <sheetViews>
    <sheetView tabSelected="1" topLeftCell="B10" workbookViewId="0">
      <selection activeCell="C9" sqref="C9"/>
    </sheetView>
  </sheetViews>
  <sheetFormatPr defaultRowHeight="15" x14ac:dyDescent="0.25"/>
  <cols>
    <col min="2" max="3" width="22.28515625" customWidth="1"/>
    <col min="4" max="4" width="40.42578125" customWidth="1"/>
    <col min="5" max="5" width="22.28515625" customWidth="1"/>
    <col min="6" max="6" width="23.28515625" customWidth="1"/>
    <col min="7" max="9" width="22.28515625" customWidth="1"/>
  </cols>
  <sheetData>
    <row r="3" spans="2:9" x14ac:dyDescent="0.25">
      <c r="B3" s="1" t="s">
        <v>0</v>
      </c>
    </row>
    <row r="4" spans="2:9" x14ac:dyDescent="0.25">
      <c r="B4" s="1" t="s">
        <v>1</v>
      </c>
    </row>
    <row r="5" spans="2:9" x14ac:dyDescent="0.25">
      <c r="B5" s="1" t="s">
        <v>2</v>
      </c>
    </row>
    <row r="6" spans="2:9" x14ac:dyDescent="0.25">
      <c r="B6" s="1" t="s">
        <v>3</v>
      </c>
    </row>
    <row r="7" spans="2:9" x14ac:dyDescent="0.25">
      <c r="B7" s="1" t="s">
        <v>269</v>
      </c>
    </row>
    <row r="8" spans="2:9" x14ac:dyDescent="0.25">
      <c r="B8" s="1" t="s">
        <v>270</v>
      </c>
    </row>
    <row r="9" spans="2:9" x14ac:dyDescent="0.25">
      <c r="B9" s="1" t="s">
        <v>271</v>
      </c>
    </row>
    <row r="10" spans="2:9" x14ac:dyDescent="0.25">
      <c r="B10" s="1" t="s">
        <v>263</v>
      </c>
    </row>
    <row r="11" spans="2:9" x14ac:dyDescent="0.25">
      <c r="B11" s="1"/>
    </row>
    <row r="12" spans="2:9" x14ac:dyDescent="0.25">
      <c r="B12" s="1" t="s">
        <v>265</v>
      </c>
    </row>
    <row r="13" spans="2:9" x14ac:dyDescent="0.25">
      <c r="B13" s="95" t="s">
        <v>264</v>
      </c>
      <c r="C13" s="95"/>
      <c r="D13" s="95"/>
      <c r="E13" s="95"/>
      <c r="F13" s="95"/>
      <c r="G13" s="95"/>
      <c r="H13" s="95"/>
    </row>
    <row r="14" spans="2:9" ht="16.5" thickBot="1" x14ac:dyDescent="0.3">
      <c r="B14" s="3"/>
    </row>
    <row r="15" spans="2:9" ht="60.75" customHeight="1" thickTop="1" x14ac:dyDescent="0.25">
      <c r="B15" s="86" t="s">
        <v>4</v>
      </c>
      <c r="C15" s="87" t="s">
        <v>5</v>
      </c>
      <c r="D15" s="88" t="s">
        <v>185</v>
      </c>
      <c r="E15" s="88" t="s">
        <v>6</v>
      </c>
      <c r="F15" s="88" t="s">
        <v>184</v>
      </c>
      <c r="G15" s="88" t="s">
        <v>7</v>
      </c>
      <c r="H15" s="88" t="s">
        <v>8</v>
      </c>
      <c r="I15" s="88" t="s">
        <v>9</v>
      </c>
    </row>
    <row r="16" spans="2:9" ht="25.5" customHeight="1" x14ac:dyDescent="0.25">
      <c r="B16" s="89"/>
      <c r="C16" s="90"/>
      <c r="D16" s="91"/>
      <c r="E16" s="91"/>
      <c r="F16" s="91"/>
      <c r="G16" s="91"/>
      <c r="H16" s="91"/>
      <c r="I16" s="91"/>
    </row>
    <row r="17" spans="2:9" ht="1.5" customHeight="1" x14ac:dyDescent="0.25">
      <c r="B17" s="89"/>
      <c r="C17" s="90"/>
      <c r="D17" s="91"/>
      <c r="E17" s="91"/>
      <c r="F17" s="91"/>
      <c r="G17" s="91"/>
      <c r="H17" s="91"/>
      <c r="I17" s="91"/>
    </row>
    <row r="18" spans="2:9" ht="6" customHeight="1" thickBot="1" x14ac:dyDescent="0.3">
      <c r="B18" s="92"/>
      <c r="C18" s="93"/>
      <c r="D18" s="94"/>
      <c r="E18" s="94"/>
      <c r="F18" s="94"/>
      <c r="G18" s="94"/>
      <c r="H18" s="94"/>
      <c r="I18" s="94"/>
    </row>
    <row r="19" spans="2:9" ht="20.25" thickTop="1" thickBot="1" x14ac:dyDescent="0.3">
      <c r="B19" s="28"/>
      <c r="C19" s="29"/>
      <c r="D19" s="30"/>
      <c r="E19" s="29"/>
      <c r="F19" s="31">
        <f>F20+F21</f>
        <v>208977.43309841398</v>
      </c>
      <c r="G19" s="29"/>
      <c r="H19" s="29"/>
      <c r="I19" s="32" t="s">
        <v>10</v>
      </c>
    </row>
    <row r="20" spans="2:9" ht="15.75" thickBot="1" x14ac:dyDescent="0.3">
      <c r="B20" s="33"/>
      <c r="C20" s="34"/>
      <c r="D20" s="34"/>
      <c r="E20" s="34"/>
      <c r="F20" s="35">
        <f>F24+F35+F49+F62+F84+F94</f>
        <v>87586.48000000001</v>
      </c>
      <c r="G20" s="34"/>
      <c r="H20" s="34"/>
      <c r="I20" s="36">
        <v>3</v>
      </c>
    </row>
    <row r="21" spans="2:9" ht="15.75" thickBot="1" x14ac:dyDescent="0.3">
      <c r="B21" s="33"/>
      <c r="C21" s="34"/>
      <c r="D21" s="34"/>
      <c r="E21" s="34"/>
      <c r="F21" s="35">
        <f>F97</f>
        <v>121390.95309841397</v>
      </c>
      <c r="G21" s="34"/>
      <c r="H21" s="34"/>
      <c r="I21" s="36">
        <v>4</v>
      </c>
    </row>
    <row r="22" spans="2:9" ht="15.75" thickBot="1" x14ac:dyDescent="0.3">
      <c r="B22" s="24"/>
      <c r="C22" s="25"/>
      <c r="D22" s="25"/>
      <c r="E22" s="25"/>
      <c r="F22" s="26">
        <f>F23+F62+F84</f>
        <v>87427.21</v>
      </c>
      <c r="G22" s="25"/>
      <c r="H22" s="25"/>
      <c r="I22" s="27">
        <v>32</v>
      </c>
    </row>
    <row r="23" spans="2:9" ht="30" customHeight="1" thickBot="1" x14ac:dyDescent="0.3">
      <c r="B23" s="24"/>
      <c r="C23" s="25"/>
      <c r="D23" s="25" t="s">
        <v>11</v>
      </c>
      <c r="E23" s="25"/>
      <c r="F23" s="26">
        <f>F24+F35+F49</f>
        <v>52924.85</v>
      </c>
      <c r="G23" s="25"/>
      <c r="H23" s="25"/>
      <c r="I23" s="27">
        <v>322</v>
      </c>
    </row>
    <row r="24" spans="2:9" ht="30" customHeight="1" thickBot="1" x14ac:dyDescent="0.3">
      <c r="B24" s="57"/>
      <c r="C24" s="58"/>
      <c r="D24" s="58" t="s">
        <v>190</v>
      </c>
      <c r="E24" s="58"/>
      <c r="F24" s="59">
        <f>F25+F28+F29+F31+F33</f>
        <v>6984</v>
      </c>
      <c r="G24" s="58"/>
      <c r="H24" s="58"/>
      <c r="I24" s="60">
        <v>3221</v>
      </c>
    </row>
    <row r="25" spans="2:9" x14ac:dyDescent="0.25">
      <c r="B25" s="17" t="s">
        <v>12</v>
      </c>
      <c r="C25" s="19" t="s">
        <v>209</v>
      </c>
      <c r="D25" s="19" t="s">
        <v>13</v>
      </c>
      <c r="E25" s="19" t="s">
        <v>14</v>
      </c>
      <c r="F25" s="21">
        <v>2120</v>
      </c>
      <c r="G25" s="19" t="s">
        <v>15</v>
      </c>
      <c r="H25" s="38" t="s">
        <v>187</v>
      </c>
      <c r="I25" s="19">
        <v>32211</v>
      </c>
    </row>
    <row r="26" spans="2:9" x14ac:dyDescent="0.25">
      <c r="B26" s="16"/>
      <c r="C26" s="43"/>
      <c r="D26" s="43"/>
      <c r="E26" s="43"/>
      <c r="F26" s="44"/>
      <c r="G26" s="43"/>
      <c r="H26" s="45"/>
      <c r="I26" s="43"/>
    </row>
    <row r="27" spans="2:9" ht="15.75" thickBot="1" x14ac:dyDescent="0.3">
      <c r="B27" s="18"/>
      <c r="C27" s="20"/>
      <c r="D27" s="20"/>
      <c r="E27" s="20"/>
      <c r="F27" s="22"/>
      <c r="G27" s="20"/>
      <c r="H27" s="39"/>
      <c r="I27" s="20"/>
    </row>
    <row r="28" spans="2:9" ht="18.75" customHeight="1" thickBot="1" x14ac:dyDescent="0.3">
      <c r="B28" s="6" t="s">
        <v>18</v>
      </c>
      <c r="C28" s="5" t="s">
        <v>210</v>
      </c>
      <c r="D28" s="5" t="s">
        <v>19</v>
      </c>
      <c r="E28" s="5" t="s">
        <v>20</v>
      </c>
      <c r="F28" s="7">
        <v>650</v>
      </c>
      <c r="G28" s="5" t="s">
        <v>15</v>
      </c>
      <c r="H28" s="5" t="s">
        <v>17</v>
      </c>
      <c r="I28" s="5">
        <v>32212</v>
      </c>
    </row>
    <row r="29" spans="2:9" ht="24.75" customHeight="1" x14ac:dyDescent="0.25">
      <c r="B29" s="17" t="s">
        <v>21</v>
      </c>
      <c r="C29" s="19" t="s">
        <v>211</v>
      </c>
      <c r="D29" s="19" t="s">
        <v>22</v>
      </c>
      <c r="E29" s="19" t="s">
        <v>23</v>
      </c>
      <c r="F29" s="21">
        <v>1560</v>
      </c>
      <c r="G29" s="19" t="s">
        <v>15</v>
      </c>
      <c r="H29" s="4" t="s">
        <v>16</v>
      </c>
      <c r="I29" s="19">
        <v>3221</v>
      </c>
    </row>
    <row r="30" spans="2:9" ht="26.25" thickBot="1" x14ac:dyDescent="0.3">
      <c r="B30" s="18"/>
      <c r="C30" s="20"/>
      <c r="D30" s="20"/>
      <c r="E30" s="20"/>
      <c r="F30" s="22"/>
      <c r="G30" s="20"/>
      <c r="H30" s="5" t="s">
        <v>17</v>
      </c>
      <c r="I30" s="20"/>
    </row>
    <row r="31" spans="2:9" ht="24.75" customHeight="1" x14ac:dyDescent="0.25">
      <c r="B31" s="17" t="s">
        <v>24</v>
      </c>
      <c r="C31" s="19" t="s">
        <v>212</v>
      </c>
      <c r="D31" s="19" t="s">
        <v>25</v>
      </c>
      <c r="E31" s="19" t="s">
        <v>26</v>
      </c>
      <c r="F31" s="21">
        <v>1327</v>
      </c>
      <c r="G31" s="19" t="s">
        <v>15</v>
      </c>
      <c r="H31" s="4" t="s">
        <v>16</v>
      </c>
      <c r="I31" s="19">
        <v>3221</v>
      </c>
    </row>
    <row r="32" spans="2:9" ht="15.75" thickBot="1" x14ac:dyDescent="0.3">
      <c r="B32" s="18"/>
      <c r="C32" s="20"/>
      <c r="D32" s="20"/>
      <c r="E32" s="20"/>
      <c r="F32" s="22"/>
      <c r="G32" s="20"/>
      <c r="H32" s="5" t="s">
        <v>17</v>
      </c>
      <c r="I32" s="20"/>
    </row>
    <row r="33" spans="2:9" ht="37.5" customHeight="1" x14ac:dyDescent="0.25">
      <c r="B33" s="97" t="s">
        <v>27</v>
      </c>
      <c r="C33" s="97" t="s">
        <v>213</v>
      </c>
      <c r="D33" s="97" t="s">
        <v>28</v>
      </c>
      <c r="E33" s="97" t="s">
        <v>29</v>
      </c>
      <c r="F33" s="98">
        <v>1327</v>
      </c>
      <c r="G33" s="97" t="s">
        <v>15</v>
      </c>
      <c r="H33" s="40" t="s">
        <v>187</v>
      </c>
      <c r="I33" s="97">
        <v>3221</v>
      </c>
    </row>
    <row r="34" spans="2:9" ht="1.5" customHeight="1" thickBot="1" x14ac:dyDescent="0.3">
      <c r="B34" s="99"/>
      <c r="C34" s="99"/>
      <c r="D34" s="99"/>
      <c r="E34" s="99"/>
      <c r="F34" s="100"/>
      <c r="G34" s="99"/>
      <c r="H34" s="41" t="s">
        <v>17</v>
      </c>
      <c r="I34" s="99"/>
    </row>
    <row r="35" spans="2:9" x14ac:dyDescent="0.25">
      <c r="B35" s="76"/>
      <c r="C35" s="77" t="s">
        <v>214</v>
      </c>
      <c r="D35" s="77" t="s">
        <v>30</v>
      </c>
      <c r="E35" s="77"/>
      <c r="F35" s="78">
        <f>F37+F39+F41+F43+F45+F47</f>
        <v>17313.849999999999</v>
      </c>
      <c r="G35" s="77" t="s">
        <v>15</v>
      </c>
      <c r="H35" s="79" t="s">
        <v>16</v>
      </c>
      <c r="I35" s="77">
        <v>3222</v>
      </c>
    </row>
    <row r="36" spans="2:9" ht="15.75" thickBot="1" x14ac:dyDescent="0.3">
      <c r="B36" s="80"/>
      <c r="C36" s="81"/>
      <c r="D36" s="81"/>
      <c r="E36" s="81"/>
      <c r="F36" s="82"/>
      <c r="G36" s="81"/>
      <c r="H36" s="73" t="s">
        <v>17</v>
      </c>
      <c r="I36" s="81"/>
    </row>
    <row r="37" spans="2:9" ht="36" customHeight="1" thickBot="1" x14ac:dyDescent="0.3">
      <c r="B37" s="17" t="s">
        <v>31</v>
      </c>
      <c r="C37" s="19" t="s">
        <v>215</v>
      </c>
      <c r="D37" s="19" t="s">
        <v>32</v>
      </c>
      <c r="E37" s="19" t="s">
        <v>33</v>
      </c>
      <c r="F37" s="21">
        <v>2325</v>
      </c>
      <c r="G37" s="19" t="s">
        <v>15</v>
      </c>
      <c r="H37" s="38" t="s">
        <v>187</v>
      </c>
      <c r="I37" s="19"/>
    </row>
    <row r="38" spans="2:9" ht="0.75" hidden="1" customHeight="1" thickBot="1" x14ac:dyDescent="0.3">
      <c r="B38" s="18"/>
      <c r="C38" s="20"/>
      <c r="D38" s="20"/>
      <c r="E38" s="20"/>
      <c r="F38" s="22"/>
      <c r="G38" s="20"/>
      <c r="H38" s="39"/>
      <c r="I38" s="20"/>
    </row>
    <row r="39" spans="2:9" x14ac:dyDescent="0.25">
      <c r="B39" s="17" t="s">
        <v>34</v>
      </c>
      <c r="C39" s="19" t="s">
        <v>216</v>
      </c>
      <c r="D39" s="19" t="s">
        <v>35</v>
      </c>
      <c r="E39" s="19" t="s">
        <v>36</v>
      </c>
      <c r="F39" s="21">
        <v>1070</v>
      </c>
      <c r="G39" s="19" t="s">
        <v>15</v>
      </c>
      <c r="H39" s="38" t="s">
        <v>187</v>
      </c>
      <c r="I39" s="19"/>
    </row>
    <row r="40" spans="2:9" ht="15.75" thickBot="1" x14ac:dyDescent="0.3">
      <c r="B40" s="18"/>
      <c r="C40" s="20"/>
      <c r="D40" s="20"/>
      <c r="E40" s="20"/>
      <c r="F40" s="22"/>
      <c r="G40" s="20"/>
      <c r="H40" s="39"/>
      <c r="I40" s="20"/>
    </row>
    <row r="41" spans="2:9" x14ac:dyDescent="0.25">
      <c r="B41" s="17" t="s">
        <v>37</v>
      </c>
      <c r="C41" s="19" t="s">
        <v>217</v>
      </c>
      <c r="D41" s="19" t="s">
        <v>38</v>
      </c>
      <c r="E41" s="19" t="s">
        <v>39</v>
      </c>
      <c r="F41" s="21">
        <v>2665</v>
      </c>
      <c r="G41" s="19" t="s">
        <v>15</v>
      </c>
      <c r="H41" s="38" t="s">
        <v>187</v>
      </c>
      <c r="I41" s="19"/>
    </row>
    <row r="42" spans="2:9" ht="15.75" thickBot="1" x14ac:dyDescent="0.3">
      <c r="B42" s="18"/>
      <c r="C42" s="20"/>
      <c r="D42" s="20"/>
      <c r="E42" s="20"/>
      <c r="F42" s="22"/>
      <c r="G42" s="20"/>
      <c r="H42" s="39"/>
      <c r="I42" s="20"/>
    </row>
    <row r="43" spans="2:9" x14ac:dyDescent="0.25">
      <c r="B43" s="17" t="s">
        <v>40</v>
      </c>
      <c r="C43" s="19" t="s">
        <v>218</v>
      </c>
      <c r="D43" s="19" t="s">
        <v>41</v>
      </c>
      <c r="E43" s="19" t="s">
        <v>42</v>
      </c>
      <c r="F43" s="21">
        <v>6675</v>
      </c>
      <c r="G43" s="19" t="s">
        <v>15</v>
      </c>
      <c r="H43" s="38" t="s">
        <v>187</v>
      </c>
      <c r="I43" s="19"/>
    </row>
    <row r="44" spans="2:9" ht="15.75" thickBot="1" x14ac:dyDescent="0.3">
      <c r="B44" s="18"/>
      <c r="C44" s="20"/>
      <c r="D44" s="20"/>
      <c r="E44" s="20"/>
      <c r="F44" s="22"/>
      <c r="G44" s="20"/>
      <c r="H44" s="39"/>
      <c r="I44" s="20"/>
    </row>
    <row r="45" spans="2:9" x14ac:dyDescent="0.25">
      <c r="B45" s="17" t="s">
        <v>43</v>
      </c>
      <c r="C45" s="19" t="s">
        <v>219</v>
      </c>
      <c r="D45" s="19" t="s">
        <v>44</v>
      </c>
      <c r="E45" s="19" t="s">
        <v>45</v>
      </c>
      <c r="F45" s="21">
        <v>1990.85</v>
      </c>
      <c r="G45" s="19" t="s">
        <v>15</v>
      </c>
      <c r="H45" s="38" t="s">
        <v>187</v>
      </c>
      <c r="I45" s="19"/>
    </row>
    <row r="46" spans="2:9" ht="15.75" thickBot="1" x14ac:dyDescent="0.3">
      <c r="B46" s="18"/>
      <c r="C46" s="20"/>
      <c r="D46" s="20"/>
      <c r="E46" s="20"/>
      <c r="F46" s="22"/>
      <c r="G46" s="20"/>
      <c r="H46" s="39"/>
      <c r="I46" s="20"/>
    </row>
    <row r="47" spans="2:9" x14ac:dyDescent="0.25">
      <c r="B47" s="17" t="s">
        <v>46</v>
      </c>
      <c r="C47" s="19" t="s">
        <v>220</v>
      </c>
      <c r="D47" s="19" t="s">
        <v>47</v>
      </c>
      <c r="E47" s="19" t="s">
        <v>48</v>
      </c>
      <c r="F47" s="21">
        <v>2588</v>
      </c>
      <c r="G47" s="19" t="s">
        <v>15</v>
      </c>
      <c r="H47" s="38" t="s">
        <v>187</v>
      </c>
      <c r="I47" s="19"/>
    </row>
    <row r="48" spans="2:9" ht="15.75" thickBot="1" x14ac:dyDescent="0.3">
      <c r="B48" s="18"/>
      <c r="C48" s="20"/>
      <c r="D48" s="20"/>
      <c r="E48" s="20"/>
      <c r="F48" s="22"/>
      <c r="G48" s="20"/>
      <c r="H48" s="39"/>
      <c r="I48" s="20"/>
    </row>
    <row r="49" spans="2:9" ht="24" customHeight="1" thickBot="1" x14ac:dyDescent="0.3">
      <c r="B49" s="51"/>
      <c r="C49" s="50"/>
      <c r="D49" s="83" t="s">
        <v>189</v>
      </c>
      <c r="E49" s="50"/>
      <c r="F49" s="84">
        <f>F50+F53+F54+F55+F56+F57+F59+F60+F61</f>
        <v>28627</v>
      </c>
      <c r="G49" s="83" t="s">
        <v>15</v>
      </c>
      <c r="H49" s="85" t="s">
        <v>80</v>
      </c>
      <c r="I49" s="83">
        <v>3223</v>
      </c>
    </row>
    <row r="50" spans="2:9" x14ac:dyDescent="0.25">
      <c r="B50" s="37" t="s">
        <v>49</v>
      </c>
      <c r="C50" s="37" t="s">
        <v>221</v>
      </c>
      <c r="D50" s="37" t="s">
        <v>188</v>
      </c>
      <c r="E50" s="37" t="s">
        <v>50</v>
      </c>
      <c r="F50" s="49">
        <v>6950</v>
      </c>
      <c r="G50" s="37" t="s">
        <v>51</v>
      </c>
      <c r="H50" s="37" t="s">
        <v>52</v>
      </c>
      <c r="I50" s="37">
        <v>3223</v>
      </c>
    </row>
    <row r="51" spans="2:9" ht="0.75" hidden="1" customHeight="1" x14ac:dyDescent="0.25">
      <c r="B51" s="46"/>
      <c r="C51" s="46"/>
      <c r="D51" s="46"/>
      <c r="E51" s="46"/>
      <c r="F51" s="47"/>
      <c r="G51" s="46"/>
      <c r="H51" s="46"/>
      <c r="I51" s="46"/>
    </row>
    <row r="52" spans="2:9" ht="51" hidden="1" customHeight="1" thickBot="1" x14ac:dyDescent="0.3">
      <c r="B52" s="14"/>
      <c r="C52" s="14"/>
      <c r="D52" s="14"/>
      <c r="E52" s="14"/>
      <c r="F52" s="48"/>
      <c r="G52" s="14"/>
      <c r="H52" s="14"/>
      <c r="I52" s="14"/>
    </row>
    <row r="53" spans="2:9" ht="15.75" thickBot="1" x14ac:dyDescent="0.3">
      <c r="B53" s="6" t="s">
        <v>53</v>
      </c>
      <c r="C53" s="5" t="s">
        <v>222</v>
      </c>
      <c r="D53" s="5" t="s">
        <v>54</v>
      </c>
      <c r="E53" s="5" t="s">
        <v>55</v>
      </c>
      <c r="F53" s="7">
        <v>3500</v>
      </c>
      <c r="G53" s="5" t="s">
        <v>51</v>
      </c>
      <c r="H53" s="5" t="s">
        <v>52</v>
      </c>
      <c r="I53" s="5">
        <v>3223</v>
      </c>
    </row>
    <row r="54" spans="2:9" ht="15.75" thickBot="1" x14ac:dyDescent="0.3">
      <c r="B54" s="6" t="s">
        <v>56</v>
      </c>
      <c r="C54" s="5" t="s">
        <v>223</v>
      </c>
      <c r="D54" s="5" t="s">
        <v>57</v>
      </c>
      <c r="E54" s="5" t="s">
        <v>58</v>
      </c>
      <c r="F54" s="7">
        <v>8800</v>
      </c>
      <c r="G54" s="5" t="s">
        <v>51</v>
      </c>
      <c r="H54" s="5" t="s">
        <v>17</v>
      </c>
      <c r="I54" s="5">
        <v>3223</v>
      </c>
    </row>
    <row r="55" spans="2:9" ht="15.75" thickBot="1" x14ac:dyDescent="0.3">
      <c r="B55" s="6" t="s">
        <v>59</v>
      </c>
      <c r="C55" s="5" t="s">
        <v>224</v>
      </c>
      <c r="D55" s="5" t="s">
        <v>60</v>
      </c>
      <c r="E55" s="5" t="s">
        <v>61</v>
      </c>
      <c r="F55" s="7">
        <v>335</v>
      </c>
      <c r="G55" s="5" t="s">
        <v>15</v>
      </c>
      <c r="H55" s="5" t="s">
        <v>17</v>
      </c>
      <c r="I55" s="5">
        <v>3223</v>
      </c>
    </row>
    <row r="56" spans="2:9" ht="15.75" thickBot="1" x14ac:dyDescent="0.3">
      <c r="B56" s="6" t="s">
        <v>62</v>
      </c>
      <c r="C56" s="5" t="s">
        <v>225</v>
      </c>
      <c r="D56" s="5" t="s">
        <v>63</v>
      </c>
      <c r="E56" s="5" t="s">
        <v>64</v>
      </c>
      <c r="F56" s="7">
        <v>2123</v>
      </c>
      <c r="G56" s="5" t="s">
        <v>15</v>
      </c>
      <c r="H56" s="5" t="s">
        <v>17</v>
      </c>
      <c r="I56" s="5">
        <v>3224</v>
      </c>
    </row>
    <row r="57" spans="2:9" x14ac:dyDescent="0.25">
      <c r="B57" s="17" t="s">
        <v>65</v>
      </c>
      <c r="C57" s="19" t="s">
        <v>226</v>
      </c>
      <c r="D57" s="19" t="s">
        <v>66</v>
      </c>
      <c r="E57" s="19" t="s">
        <v>67</v>
      </c>
      <c r="F57" s="21">
        <v>1492</v>
      </c>
      <c r="G57" s="19" t="s">
        <v>15</v>
      </c>
      <c r="H57" s="38" t="s">
        <v>187</v>
      </c>
      <c r="I57" s="19">
        <v>3224</v>
      </c>
    </row>
    <row r="58" spans="2:9" ht="15.75" thickBot="1" x14ac:dyDescent="0.3">
      <c r="B58" s="18"/>
      <c r="C58" s="20"/>
      <c r="D58" s="20"/>
      <c r="E58" s="20"/>
      <c r="F58" s="22"/>
      <c r="G58" s="20"/>
      <c r="H58" s="39"/>
      <c r="I58" s="20"/>
    </row>
    <row r="59" spans="2:9" ht="15.75" thickBot="1" x14ac:dyDescent="0.3">
      <c r="B59" s="6" t="s">
        <v>68</v>
      </c>
      <c r="C59" s="5" t="s">
        <v>227</v>
      </c>
      <c r="D59" s="5" t="s">
        <v>69</v>
      </c>
      <c r="E59" s="5" t="s">
        <v>67</v>
      </c>
      <c r="F59" s="7">
        <v>1327</v>
      </c>
      <c r="G59" s="5" t="s">
        <v>15</v>
      </c>
      <c r="H59" s="5" t="s">
        <v>17</v>
      </c>
      <c r="I59" s="5">
        <v>3224</v>
      </c>
    </row>
    <row r="60" spans="2:9" ht="15.75" thickBot="1" x14ac:dyDescent="0.3">
      <c r="B60" s="6" t="s">
        <v>70</v>
      </c>
      <c r="C60" s="5" t="s">
        <v>228</v>
      </c>
      <c r="D60" s="5" t="s">
        <v>71</v>
      </c>
      <c r="E60" s="5" t="s">
        <v>72</v>
      </c>
      <c r="F60" s="7">
        <v>3600</v>
      </c>
      <c r="G60" s="5" t="s">
        <v>15</v>
      </c>
      <c r="H60" s="5" t="s">
        <v>186</v>
      </c>
      <c r="I60" s="5">
        <v>3225</v>
      </c>
    </row>
    <row r="61" spans="2:9" ht="15.75" thickBot="1" x14ac:dyDescent="0.3">
      <c r="B61" s="6" t="s">
        <v>73</v>
      </c>
      <c r="C61" s="5" t="s">
        <v>229</v>
      </c>
      <c r="D61" s="5" t="s">
        <v>74</v>
      </c>
      <c r="E61" s="5" t="s">
        <v>75</v>
      </c>
      <c r="F61" s="7">
        <v>500</v>
      </c>
      <c r="G61" s="5" t="s">
        <v>15</v>
      </c>
      <c r="H61" s="5" t="s">
        <v>17</v>
      </c>
      <c r="I61" s="5">
        <v>3227</v>
      </c>
    </row>
    <row r="62" spans="2:9" ht="26.25" thickBot="1" x14ac:dyDescent="0.3">
      <c r="B62" s="52"/>
      <c r="C62" s="53"/>
      <c r="D62" s="53" t="s">
        <v>76</v>
      </c>
      <c r="E62" s="53"/>
      <c r="F62" s="54">
        <f>F63+F64+F65+F66+F67+F69+F71+F73+F74+F75+F76+F77+F79+F81+F82+F83</f>
        <v>28714.360000000004</v>
      </c>
      <c r="G62" s="53"/>
      <c r="H62" s="53"/>
      <c r="I62" s="53">
        <v>323</v>
      </c>
    </row>
    <row r="63" spans="2:9" ht="29.25" customHeight="1" thickBot="1" x14ac:dyDescent="0.3">
      <c r="B63" s="6" t="s">
        <v>77</v>
      </c>
      <c r="C63" s="5" t="s">
        <v>230</v>
      </c>
      <c r="D63" s="5" t="s">
        <v>78</v>
      </c>
      <c r="E63" s="5" t="s">
        <v>79</v>
      </c>
      <c r="F63" s="7">
        <v>1200</v>
      </c>
      <c r="G63" s="5" t="s">
        <v>15</v>
      </c>
      <c r="H63" s="5" t="s">
        <v>80</v>
      </c>
      <c r="I63" s="5">
        <v>3231</v>
      </c>
    </row>
    <row r="64" spans="2:9" ht="29.25" customHeight="1" thickBot="1" x14ac:dyDescent="0.3">
      <c r="B64" s="6" t="s">
        <v>81</v>
      </c>
      <c r="C64" s="5" t="s">
        <v>231</v>
      </c>
      <c r="D64" s="5" t="s">
        <v>82</v>
      </c>
      <c r="E64" s="5" t="s">
        <v>79</v>
      </c>
      <c r="F64" s="7">
        <v>400</v>
      </c>
      <c r="G64" s="5" t="s">
        <v>15</v>
      </c>
      <c r="H64" s="5" t="s">
        <v>80</v>
      </c>
      <c r="I64" s="5">
        <v>3231</v>
      </c>
    </row>
    <row r="65" spans="2:9" ht="30" customHeight="1" thickBot="1" x14ac:dyDescent="0.3">
      <c r="B65" s="6" t="s">
        <v>83</v>
      </c>
      <c r="C65" s="5" t="s">
        <v>232</v>
      </c>
      <c r="D65" s="5" t="s">
        <v>84</v>
      </c>
      <c r="E65" s="5" t="s">
        <v>85</v>
      </c>
      <c r="F65" s="7">
        <v>300</v>
      </c>
      <c r="G65" s="5" t="s">
        <v>15</v>
      </c>
      <c r="H65" s="5" t="s">
        <v>80</v>
      </c>
      <c r="I65" s="5">
        <v>3231</v>
      </c>
    </row>
    <row r="66" spans="2:9" ht="27" customHeight="1" thickBot="1" x14ac:dyDescent="0.3">
      <c r="B66" s="6" t="s">
        <v>86</v>
      </c>
      <c r="C66" s="5" t="s">
        <v>233</v>
      </c>
      <c r="D66" s="5" t="s">
        <v>87</v>
      </c>
      <c r="E66" s="5" t="s">
        <v>88</v>
      </c>
      <c r="F66" s="7">
        <v>132.72</v>
      </c>
      <c r="G66" s="5" t="s">
        <v>15</v>
      </c>
      <c r="H66" s="5" t="s">
        <v>17</v>
      </c>
      <c r="I66" s="5">
        <v>3231</v>
      </c>
    </row>
    <row r="67" spans="2:9" ht="44.25" customHeight="1" x14ac:dyDescent="0.25">
      <c r="B67" s="17" t="s">
        <v>89</v>
      </c>
      <c r="C67" s="19" t="s">
        <v>234</v>
      </c>
      <c r="D67" s="19" t="s">
        <v>90</v>
      </c>
      <c r="E67" s="19" t="s">
        <v>91</v>
      </c>
      <c r="F67" s="21">
        <v>13272.28</v>
      </c>
      <c r="G67" s="19" t="s">
        <v>15</v>
      </c>
      <c r="H67" s="4" t="s">
        <v>16</v>
      </c>
      <c r="I67" s="19">
        <v>3232</v>
      </c>
    </row>
    <row r="68" spans="2:9" ht="0.75" customHeight="1" thickBot="1" x14ac:dyDescent="0.3">
      <c r="B68" s="18"/>
      <c r="C68" s="20"/>
      <c r="D68" s="20"/>
      <c r="E68" s="20"/>
      <c r="F68" s="22"/>
      <c r="G68" s="20"/>
      <c r="H68" s="5" t="s">
        <v>17</v>
      </c>
      <c r="I68" s="20"/>
    </row>
    <row r="69" spans="2:9" ht="54" customHeight="1" thickBot="1" x14ac:dyDescent="0.3">
      <c r="B69" s="17" t="s">
        <v>92</v>
      </c>
      <c r="C69" s="19" t="s">
        <v>235</v>
      </c>
      <c r="D69" s="19" t="s">
        <v>93</v>
      </c>
      <c r="E69" s="19" t="s">
        <v>91</v>
      </c>
      <c r="F69" s="21">
        <v>1725</v>
      </c>
      <c r="G69" s="19" t="s">
        <v>15</v>
      </c>
      <c r="H69" s="37" t="s">
        <v>16</v>
      </c>
      <c r="I69" s="19">
        <v>3232</v>
      </c>
    </row>
    <row r="70" spans="2:9" ht="15.75" hidden="1" thickBot="1" x14ac:dyDescent="0.3">
      <c r="B70" s="18"/>
      <c r="C70" s="20"/>
      <c r="D70" s="20"/>
      <c r="E70" s="20"/>
      <c r="F70" s="22"/>
      <c r="G70" s="20"/>
      <c r="H70" s="5" t="s">
        <v>17</v>
      </c>
      <c r="I70" s="20"/>
    </row>
    <row r="71" spans="2:9" ht="24.75" customHeight="1" x14ac:dyDescent="0.25">
      <c r="B71" s="17" t="s">
        <v>94</v>
      </c>
      <c r="C71" s="19" t="s">
        <v>236</v>
      </c>
      <c r="D71" s="19" t="s">
        <v>95</v>
      </c>
      <c r="E71" s="19" t="s">
        <v>91</v>
      </c>
      <c r="F71" s="21">
        <v>1700</v>
      </c>
      <c r="G71" s="19" t="s">
        <v>15</v>
      </c>
      <c r="H71" s="38" t="s">
        <v>187</v>
      </c>
      <c r="I71" s="19">
        <v>3232</v>
      </c>
    </row>
    <row r="72" spans="2:9" ht="18.75" customHeight="1" thickBot="1" x14ac:dyDescent="0.3">
      <c r="B72" s="18"/>
      <c r="C72" s="20"/>
      <c r="D72" s="20"/>
      <c r="E72" s="20"/>
      <c r="F72" s="22"/>
      <c r="G72" s="20"/>
      <c r="H72" s="39"/>
      <c r="I72" s="20"/>
    </row>
    <row r="73" spans="2:9" ht="36.75" customHeight="1" thickBot="1" x14ac:dyDescent="0.3">
      <c r="B73" s="6" t="s">
        <v>96</v>
      </c>
      <c r="C73" s="5" t="s">
        <v>237</v>
      </c>
      <c r="D73" s="5" t="s">
        <v>97</v>
      </c>
      <c r="E73" s="5" t="s">
        <v>98</v>
      </c>
      <c r="F73" s="7">
        <v>132.72</v>
      </c>
      <c r="G73" s="5" t="s">
        <v>15</v>
      </c>
      <c r="H73" s="5" t="s">
        <v>17</v>
      </c>
      <c r="I73" s="5">
        <v>3233</v>
      </c>
    </row>
    <row r="74" spans="2:9" ht="24" customHeight="1" thickBot="1" x14ac:dyDescent="0.3">
      <c r="B74" s="6" t="s">
        <v>99</v>
      </c>
      <c r="C74" s="5" t="s">
        <v>100</v>
      </c>
      <c r="D74" s="5" t="s">
        <v>101</v>
      </c>
      <c r="E74" s="5" t="s">
        <v>102</v>
      </c>
      <c r="F74" s="7">
        <v>1200</v>
      </c>
      <c r="G74" s="5" t="s">
        <v>15</v>
      </c>
      <c r="H74" s="5" t="s">
        <v>80</v>
      </c>
      <c r="I74" s="5">
        <v>3234</v>
      </c>
    </row>
    <row r="75" spans="2:9" ht="15.75" thickBot="1" x14ac:dyDescent="0.3">
      <c r="B75" s="6" t="s">
        <v>103</v>
      </c>
      <c r="C75" s="5" t="s">
        <v>104</v>
      </c>
      <c r="D75" s="5" t="s">
        <v>105</v>
      </c>
      <c r="E75" s="5" t="s">
        <v>106</v>
      </c>
      <c r="F75" s="7">
        <v>358</v>
      </c>
      <c r="G75" s="5" t="s">
        <v>15</v>
      </c>
      <c r="H75" s="5" t="s">
        <v>17</v>
      </c>
      <c r="I75" s="5">
        <v>3234</v>
      </c>
    </row>
    <row r="76" spans="2:9" ht="39.75" customHeight="1" thickBot="1" x14ac:dyDescent="0.3">
      <c r="B76" s="6" t="s">
        <v>107</v>
      </c>
      <c r="C76" s="5" t="s">
        <v>108</v>
      </c>
      <c r="D76" s="5" t="s">
        <v>109</v>
      </c>
      <c r="E76" s="5" t="s">
        <v>110</v>
      </c>
      <c r="F76" s="7">
        <v>2070.48</v>
      </c>
      <c r="G76" s="5" t="s">
        <v>15</v>
      </c>
      <c r="H76" s="5" t="s">
        <v>17</v>
      </c>
      <c r="I76" s="5">
        <v>3236</v>
      </c>
    </row>
    <row r="77" spans="2:9" ht="50.25" customHeight="1" x14ac:dyDescent="0.25">
      <c r="B77" s="17" t="s">
        <v>111</v>
      </c>
      <c r="C77" s="19" t="s">
        <v>238</v>
      </c>
      <c r="D77" s="19" t="s">
        <v>112</v>
      </c>
      <c r="E77" s="19" t="s">
        <v>113</v>
      </c>
      <c r="F77" s="21">
        <v>240</v>
      </c>
      <c r="G77" s="19" t="s">
        <v>15</v>
      </c>
      <c r="H77" s="38" t="s">
        <v>187</v>
      </c>
      <c r="I77" s="19">
        <v>3236</v>
      </c>
    </row>
    <row r="78" spans="2:9" ht="6.75" customHeight="1" thickBot="1" x14ac:dyDescent="0.3">
      <c r="B78" s="18"/>
      <c r="C78" s="20"/>
      <c r="D78" s="20"/>
      <c r="E78" s="20"/>
      <c r="F78" s="22"/>
      <c r="G78" s="20"/>
      <c r="H78" s="39"/>
      <c r="I78" s="20"/>
    </row>
    <row r="79" spans="2:9" ht="50.25" customHeight="1" x14ac:dyDescent="0.25">
      <c r="B79" s="17" t="s">
        <v>114</v>
      </c>
      <c r="C79" s="19" t="s">
        <v>239</v>
      </c>
      <c r="D79" s="19" t="s">
        <v>115</v>
      </c>
      <c r="E79" s="19" t="s">
        <v>116</v>
      </c>
      <c r="F79" s="21">
        <v>1327.72</v>
      </c>
      <c r="G79" s="19" t="s">
        <v>15</v>
      </c>
      <c r="H79" s="38" t="s">
        <v>17</v>
      </c>
      <c r="I79" s="19">
        <v>3237</v>
      </c>
    </row>
    <row r="80" spans="2:9" ht="15.75" thickBot="1" x14ac:dyDescent="0.3">
      <c r="B80" s="18"/>
      <c r="C80" s="20"/>
      <c r="D80" s="20"/>
      <c r="E80" s="20"/>
      <c r="F80" s="22"/>
      <c r="G80" s="20"/>
      <c r="H80" s="39"/>
      <c r="I80" s="20"/>
    </row>
    <row r="81" spans="2:9" ht="15.75" thickBot="1" x14ac:dyDescent="0.3">
      <c r="B81" s="6" t="s">
        <v>117</v>
      </c>
      <c r="C81" s="5" t="s">
        <v>240</v>
      </c>
      <c r="D81" s="5" t="s">
        <v>118</v>
      </c>
      <c r="E81" s="5" t="s">
        <v>91</v>
      </c>
      <c r="F81" s="7">
        <v>1327.72</v>
      </c>
      <c r="G81" s="5" t="s">
        <v>15</v>
      </c>
      <c r="H81" s="5" t="s">
        <v>80</v>
      </c>
      <c r="I81" s="5">
        <v>3238</v>
      </c>
    </row>
    <row r="82" spans="2:9" ht="15.75" thickBot="1" x14ac:dyDescent="0.3">
      <c r="B82" s="6" t="s">
        <v>119</v>
      </c>
      <c r="C82" s="5" t="s">
        <v>241</v>
      </c>
      <c r="D82" s="5" t="s">
        <v>120</v>
      </c>
      <c r="E82" s="5" t="s">
        <v>121</v>
      </c>
      <c r="F82" s="7">
        <v>1327.72</v>
      </c>
      <c r="G82" s="5" t="s">
        <v>15</v>
      </c>
      <c r="H82" s="5" t="s">
        <v>17</v>
      </c>
      <c r="I82" s="5">
        <v>3239</v>
      </c>
    </row>
    <row r="83" spans="2:9" ht="15.75" thickBot="1" x14ac:dyDescent="0.3">
      <c r="B83" s="6" t="s">
        <v>122</v>
      </c>
      <c r="C83" s="5" t="s">
        <v>242</v>
      </c>
      <c r="D83" s="5" t="s">
        <v>123</v>
      </c>
      <c r="E83" s="5" t="s">
        <v>124</v>
      </c>
      <c r="F83" s="7">
        <v>2000</v>
      </c>
      <c r="G83" s="5" t="s">
        <v>15</v>
      </c>
      <c r="H83" s="5" t="s">
        <v>17</v>
      </c>
      <c r="I83" s="5">
        <v>3239</v>
      </c>
    </row>
    <row r="84" spans="2:9" ht="15.75" thickBot="1" x14ac:dyDescent="0.3">
      <c r="B84" s="55"/>
      <c r="C84" s="56"/>
      <c r="D84" s="53" t="s">
        <v>125</v>
      </c>
      <c r="E84" s="56"/>
      <c r="F84" s="54">
        <f>F85+F87+F88+F90+F92+F93</f>
        <v>5788</v>
      </c>
      <c r="G84" s="56"/>
      <c r="H84" s="56"/>
      <c r="I84" s="53">
        <v>329</v>
      </c>
    </row>
    <row r="85" spans="2:9" x14ac:dyDescent="0.25">
      <c r="B85" s="17" t="s">
        <v>126</v>
      </c>
      <c r="C85" s="19" t="s">
        <v>243</v>
      </c>
      <c r="D85" s="19" t="s">
        <v>127</v>
      </c>
      <c r="E85" s="19" t="s">
        <v>128</v>
      </c>
      <c r="F85" s="21">
        <v>448</v>
      </c>
      <c r="G85" s="19" t="s">
        <v>15</v>
      </c>
      <c r="H85" s="4"/>
      <c r="I85" s="19">
        <v>3292</v>
      </c>
    </row>
    <row r="86" spans="2:9" ht="26.25" thickBot="1" x14ac:dyDescent="0.3">
      <c r="B86" s="18"/>
      <c r="C86" s="20"/>
      <c r="D86" s="20"/>
      <c r="E86" s="20"/>
      <c r="F86" s="22"/>
      <c r="G86" s="20"/>
      <c r="H86" s="5" t="s">
        <v>17</v>
      </c>
      <c r="I86" s="20"/>
    </row>
    <row r="87" spans="2:9" ht="15.75" thickBot="1" x14ac:dyDescent="0.3">
      <c r="B87" s="6" t="s">
        <v>129</v>
      </c>
      <c r="C87" s="5" t="s">
        <v>244</v>
      </c>
      <c r="D87" s="5" t="s">
        <v>130</v>
      </c>
      <c r="E87" s="5" t="s">
        <v>131</v>
      </c>
      <c r="F87" s="7">
        <v>265</v>
      </c>
      <c r="G87" s="5" t="s">
        <v>15</v>
      </c>
      <c r="H87" s="5" t="s">
        <v>17</v>
      </c>
      <c r="I87" s="5">
        <v>3293</v>
      </c>
    </row>
    <row r="88" spans="2:9" x14ac:dyDescent="0.25">
      <c r="B88" s="17" t="s">
        <v>132</v>
      </c>
      <c r="C88" s="19" t="s">
        <v>245</v>
      </c>
      <c r="D88" s="19" t="s">
        <v>133</v>
      </c>
      <c r="E88" s="19" t="s">
        <v>134</v>
      </c>
      <c r="F88" s="21">
        <v>180</v>
      </c>
      <c r="G88" s="19" t="s">
        <v>15</v>
      </c>
      <c r="H88" s="4"/>
      <c r="I88" s="19">
        <v>3294</v>
      </c>
    </row>
    <row r="89" spans="2:9" ht="26.25" thickBot="1" x14ac:dyDescent="0.3">
      <c r="B89" s="18"/>
      <c r="C89" s="20"/>
      <c r="D89" s="20"/>
      <c r="E89" s="20"/>
      <c r="F89" s="22"/>
      <c r="G89" s="20"/>
      <c r="H89" s="5" t="s">
        <v>17</v>
      </c>
      <c r="I89" s="20"/>
    </row>
    <row r="90" spans="2:9" ht="37.5" customHeight="1" x14ac:dyDescent="0.25">
      <c r="B90" s="17" t="s">
        <v>135</v>
      </c>
      <c r="C90" s="19" t="s">
        <v>246</v>
      </c>
      <c r="D90" s="19" t="s">
        <v>136</v>
      </c>
      <c r="E90" s="19" t="s">
        <v>137</v>
      </c>
      <c r="F90" s="21">
        <v>100</v>
      </c>
      <c r="G90" s="19" t="s">
        <v>15</v>
      </c>
      <c r="H90" s="4"/>
      <c r="I90" s="19">
        <v>3295</v>
      </c>
    </row>
    <row r="91" spans="2:9" ht="26.25" thickBot="1" x14ac:dyDescent="0.3">
      <c r="B91" s="18"/>
      <c r="C91" s="20"/>
      <c r="D91" s="20"/>
      <c r="E91" s="20"/>
      <c r="F91" s="22"/>
      <c r="G91" s="20"/>
      <c r="H91" s="5" t="s">
        <v>17</v>
      </c>
      <c r="I91" s="20"/>
    </row>
    <row r="92" spans="2:9" ht="15.75" thickBot="1" x14ac:dyDescent="0.3">
      <c r="B92" s="6" t="s">
        <v>138</v>
      </c>
      <c r="C92" s="5" t="s">
        <v>247</v>
      </c>
      <c r="D92" s="5" t="s">
        <v>139</v>
      </c>
      <c r="E92" s="5" t="s">
        <v>140</v>
      </c>
      <c r="F92" s="7">
        <v>150</v>
      </c>
      <c r="G92" s="5" t="s">
        <v>15</v>
      </c>
      <c r="H92" s="5" t="s">
        <v>17</v>
      </c>
      <c r="I92" s="5">
        <v>3299</v>
      </c>
    </row>
    <row r="93" spans="2:9" ht="15.75" thickBot="1" x14ac:dyDescent="0.3">
      <c r="B93" s="6" t="s">
        <v>141</v>
      </c>
      <c r="C93" s="5" t="s">
        <v>248</v>
      </c>
      <c r="D93" s="5" t="s">
        <v>142</v>
      </c>
      <c r="E93" s="5" t="s">
        <v>143</v>
      </c>
      <c r="F93" s="7">
        <v>4645</v>
      </c>
      <c r="G93" s="5" t="s">
        <v>15</v>
      </c>
      <c r="H93" s="5" t="s">
        <v>17</v>
      </c>
      <c r="I93" s="5">
        <v>3299</v>
      </c>
    </row>
    <row r="94" spans="2:9" ht="15.75" thickBot="1" x14ac:dyDescent="0.3">
      <c r="B94" s="61"/>
      <c r="C94" s="62"/>
      <c r="D94" s="63" t="s">
        <v>144</v>
      </c>
      <c r="E94" s="62"/>
      <c r="F94" s="64">
        <v>159.27000000000001</v>
      </c>
      <c r="G94" s="62"/>
      <c r="H94" s="62"/>
      <c r="I94" s="63">
        <v>34</v>
      </c>
    </row>
    <row r="95" spans="2:9" ht="15.75" thickBot="1" x14ac:dyDescent="0.3">
      <c r="B95" s="55"/>
      <c r="C95" s="56"/>
      <c r="D95" s="53" t="s">
        <v>145</v>
      </c>
      <c r="E95" s="56"/>
      <c r="F95" s="65">
        <v>159.27000000000001</v>
      </c>
      <c r="G95" s="56"/>
      <c r="H95" s="56"/>
      <c r="I95" s="53">
        <v>343</v>
      </c>
    </row>
    <row r="96" spans="2:9" ht="15.75" thickBot="1" x14ac:dyDescent="0.3">
      <c r="B96" s="6" t="s">
        <v>146</v>
      </c>
      <c r="C96" s="5" t="s">
        <v>249</v>
      </c>
      <c r="D96" s="5" t="s">
        <v>147</v>
      </c>
      <c r="E96" s="5" t="s">
        <v>148</v>
      </c>
      <c r="F96" s="42">
        <v>159.27000000000001</v>
      </c>
      <c r="G96" s="5" t="s">
        <v>15</v>
      </c>
      <c r="H96" s="5" t="s">
        <v>52</v>
      </c>
      <c r="I96" s="5">
        <v>34312</v>
      </c>
    </row>
    <row r="97" spans="2:9" ht="52.5" customHeight="1" thickBot="1" x14ac:dyDescent="0.3">
      <c r="B97" s="71"/>
      <c r="C97" s="72"/>
      <c r="D97" s="73" t="s">
        <v>149</v>
      </c>
      <c r="E97" s="72"/>
      <c r="F97" s="74">
        <f>F98+F99</f>
        <v>121390.95309841397</v>
      </c>
      <c r="G97" s="72"/>
      <c r="H97" s="72"/>
      <c r="I97" s="75">
        <v>4</v>
      </c>
    </row>
    <row r="98" spans="2:9" ht="54.75" customHeight="1" thickBot="1" x14ac:dyDescent="0.3">
      <c r="B98" s="66"/>
      <c r="C98" s="67"/>
      <c r="D98" s="67" t="s">
        <v>150</v>
      </c>
      <c r="E98" s="67"/>
      <c r="F98" s="70">
        <f>F108+F114</f>
        <v>12015.993098413961</v>
      </c>
      <c r="G98" s="67"/>
      <c r="H98" s="67"/>
      <c r="I98" s="69">
        <v>42</v>
      </c>
    </row>
    <row r="99" spans="2:9" ht="47.25" customHeight="1" thickBot="1" x14ac:dyDescent="0.3">
      <c r="B99" s="66"/>
      <c r="C99" s="67"/>
      <c r="D99" s="67" t="s">
        <v>151</v>
      </c>
      <c r="E99" s="67"/>
      <c r="F99" s="70">
        <f>F100+F101+F102+F103+F104+F105+F106+F107</f>
        <v>109374.96</v>
      </c>
      <c r="G99" s="67"/>
      <c r="H99" s="67"/>
      <c r="I99" s="69">
        <v>454</v>
      </c>
    </row>
    <row r="100" spans="2:9" ht="15.75" thickBot="1" x14ac:dyDescent="0.3">
      <c r="B100" s="9" t="s">
        <v>152</v>
      </c>
      <c r="C100" s="10" t="s">
        <v>250</v>
      </c>
      <c r="D100" s="10" t="s">
        <v>153</v>
      </c>
      <c r="E100" s="10" t="s">
        <v>154</v>
      </c>
      <c r="F100" s="11">
        <v>25217.33</v>
      </c>
      <c r="G100" s="10" t="s">
        <v>15</v>
      </c>
      <c r="H100" s="10" t="s">
        <v>17</v>
      </c>
      <c r="I100" s="12">
        <v>4541</v>
      </c>
    </row>
    <row r="101" spans="2:9" ht="15.75" thickBot="1" x14ac:dyDescent="0.3">
      <c r="B101" s="9" t="s">
        <v>155</v>
      </c>
      <c r="C101" s="10" t="s">
        <v>251</v>
      </c>
      <c r="D101" s="10" t="s">
        <v>157</v>
      </c>
      <c r="E101" s="10" t="s">
        <v>158</v>
      </c>
      <c r="F101" s="11">
        <v>10000</v>
      </c>
      <c r="G101" s="10" t="s">
        <v>15</v>
      </c>
      <c r="H101" s="10" t="s">
        <v>17</v>
      </c>
      <c r="I101" s="12">
        <v>4541</v>
      </c>
    </row>
    <row r="102" spans="2:9" ht="15.75" thickBot="1" x14ac:dyDescent="0.3">
      <c r="B102" s="9" t="s">
        <v>159</v>
      </c>
      <c r="C102" s="10" t="s">
        <v>156</v>
      </c>
      <c r="D102" s="10" t="s">
        <v>160</v>
      </c>
      <c r="E102" s="10" t="s">
        <v>161</v>
      </c>
      <c r="F102" s="11">
        <v>29862.63</v>
      </c>
      <c r="G102" s="10" t="s">
        <v>15</v>
      </c>
      <c r="H102" s="10" t="s">
        <v>52</v>
      </c>
      <c r="I102" s="12">
        <v>4541</v>
      </c>
    </row>
    <row r="103" spans="2:9" ht="15.75" thickBot="1" x14ac:dyDescent="0.3">
      <c r="B103" s="9" t="s">
        <v>162</v>
      </c>
      <c r="C103" s="10" t="s">
        <v>252</v>
      </c>
      <c r="D103" s="10" t="s">
        <v>163</v>
      </c>
      <c r="E103" s="10" t="s">
        <v>164</v>
      </c>
      <c r="F103" s="11">
        <v>11250</v>
      </c>
      <c r="G103" s="10" t="s">
        <v>15</v>
      </c>
      <c r="H103" s="10" t="s">
        <v>17</v>
      </c>
      <c r="I103" s="12">
        <v>4541</v>
      </c>
    </row>
    <row r="104" spans="2:9" ht="15.75" thickBot="1" x14ac:dyDescent="0.3">
      <c r="B104" s="9" t="s">
        <v>191</v>
      </c>
      <c r="C104" s="10" t="s">
        <v>253</v>
      </c>
      <c r="D104" s="10" t="s">
        <v>205</v>
      </c>
      <c r="E104" s="10" t="s">
        <v>195</v>
      </c>
      <c r="F104" s="11">
        <v>1500</v>
      </c>
      <c r="G104" s="10" t="s">
        <v>15</v>
      </c>
      <c r="H104" s="10" t="s">
        <v>80</v>
      </c>
      <c r="I104" s="12">
        <v>4541</v>
      </c>
    </row>
    <row r="105" spans="2:9" ht="15.75" thickBot="1" x14ac:dyDescent="0.3">
      <c r="B105" s="9" t="s">
        <v>192</v>
      </c>
      <c r="C105" s="10" t="s">
        <v>254</v>
      </c>
      <c r="D105" s="10" t="s">
        <v>206</v>
      </c>
      <c r="E105" s="10" t="s">
        <v>196</v>
      </c>
      <c r="F105" s="11">
        <v>4050</v>
      </c>
      <c r="G105" s="10" t="s">
        <v>15</v>
      </c>
      <c r="H105" s="10" t="s">
        <v>80</v>
      </c>
      <c r="I105" s="12">
        <v>4541</v>
      </c>
    </row>
    <row r="106" spans="2:9" ht="24" customHeight="1" thickBot="1" x14ac:dyDescent="0.3">
      <c r="B106" s="9" t="s">
        <v>193</v>
      </c>
      <c r="C106" s="10" t="s">
        <v>255</v>
      </c>
      <c r="D106" s="10" t="s">
        <v>207</v>
      </c>
      <c r="E106" s="10" t="s">
        <v>197</v>
      </c>
      <c r="F106" s="11">
        <v>15995</v>
      </c>
      <c r="G106" s="10" t="s">
        <v>15</v>
      </c>
      <c r="H106" s="10" t="s">
        <v>80</v>
      </c>
      <c r="I106" s="12">
        <v>4541</v>
      </c>
    </row>
    <row r="107" spans="2:9" ht="34.5" customHeight="1" thickBot="1" x14ac:dyDescent="0.3">
      <c r="B107" s="9" t="s">
        <v>194</v>
      </c>
      <c r="C107" s="10" t="s">
        <v>256</v>
      </c>
      <c r="D107" s="10" t="s">
        <v>208</v>
      </c>
      <c r="E107" s="10" t="s">
        <v>198</v>
      </c>
      <c r="F107" s="11">
        <v>11500</v>
      </c>
      <c r="G107" s="10" t="s">
        <v>15</v>
      </c>
      <c r="H107" s="10" t="s">
        <v>80</v>
      </c>
      <c r="I107" s="12">
        <v>4541</v>
      </c>
    </row>
    <row r="108" spans="2:9" ht="15.75" thickBot="1" x14ac:dyDescent="0.3">
      <c r="B108" s="66"/>
      <c r="C108" s="67"/>
      <c r="D108" s="67" t="s">
        <v>165</v>
      </c>
      <c r="E108" s="67"/>
      <c r="F108" s="70">
        <f>F109+F110+F111+F112+F113</f>
        <v>11015.993098413961</v>
      </c>
      <c r="G108" s="67"/>
      <c r="H108" s="67"/>
      <c r="I108" s="69">
        <v>422</v>
      </c>
    </row>
    <row r="109" spans="2:9" ht="15.75" thickBot="1" x14ac:dyDescent="0.3">
      <c r="B109" s="6" t="s">
        <v>199</v>
      </c>
      <c r="C109" s="5" t="s">
        <v>258</v>
      </c>
      <c r="D109" s="5" t="s">
        <v>166</v>
      </c>
      <c r="E109" s="5" t="s">
        <v>167</v>
      </c>
      <c r="F109" s="7">
        <f>15000/7.5345</f>
        <v>1990.8421262193906</v>
      </c>
      <c r="G109" s="5" t="s">
        <v>15</v>
      </c>
      <c r="H109" s="5" t="s">
        <v>17</v>
      </c>
      <c r="I109" s="13">
        <v>4221</v>
      </c>
    </row>
    <row r="110" spans="2:9" ht="15.75" thickBot="1" x14ac:dyDescent="0.3">
      <c r="B110" s="6" t="s">
        <v>200</v>
      </c>
      <c r="C110" s="5" t="s">
        <v>259</v>
      </c>
      <c r="D110" s="5" t="s">
        <v>168</v>
      </c>
      <c r="E110" s="5" t="s">
        <v>169</v>
      </c>
      <c r="F110" s="7">
        <f>18000/7.5345</f>
        <v>2389.0105514632687</v>
      </c>
      <c r="G110" s="5" t="s">
        <v>15</v>
      </c>
      <c r="H110" s="5" t="s">
        <v>17</v>
      </c>
      <c r="I110" s="13">
        <v>4221</v>
      </c>
    </row>
    <row r="111" spans="2:9" ht="15.75" thickBot="1" x14ac:dyDescent="0.3">
      <c r="B111" s="6" t="s">
        <v>201</v>
      </c>
      <c r="C111" s="5" t="s">
        <v>260</v>
      </c>
      <c r="D111" s="5" t="s">
        <v>170</v>
      </c>
      <c r="E111" s="5" t="s">
        <v>171</v>
      </c>
      <c r="F111" s="7">
        <f>10000/7.5345</f>
        <v>1327.2280841462605</v>
      </c>
      <c r="G111" s="5" t="s">
        <v>15</v>
      </c>
      <c r="H111" s="5" t="s">
        <v>17</v>
      </c>
      <c r="I111" s="13">
        <v>4221</v>
      </c>
    </row>
    <row r="112" spans="2:9" ht="15.75" thickBot="1" x14ac:dyDescent="0.3">
      <c r="B112" s="6" t="s">
        <v>202</v>
      </c>
      <c r="C112" s="5" t="s">
        <v>261</v>
      </c>
      <c r="D112" s="5" t="s">
        <v>172</v>
      </c>
      <c r="E112" s="5" t="s">
        <v>173</v>
      </c>
      <c r="F112" s="7">
        <f>10000/7.5345</f>
        <v>1327.2280841462605</v>
      </c>
      <c r="G112" s="5" t="s">
        <v>15</v>
      </c>
      <c r="H112" s="5" t="s">
        <v>17</v>
      </c>
      <c r="I112" s="13">
        <v>4226</v>
      </c>
    </row>
    <row r="113" spans="2:9" ht="15.75" thickBot="1" x14ac:dyDescent="0.3">
      <c r="B113" s="6" t="s">
        <v>203</v>
      </c>
      <c r="C113" s="5" t="s">
        <v>262</v>
      </c>
      <c r="D113" s="5" t="s">
        <v>174</v>
      </c>
      <c r="E113" s="5" t="s">
        <v>175</v>
      </c>
      <c r="F113" s="7">
        <f>30000/7.5345</f>
        <v>3981.6842524387812</v>
      </c>
      <c r="G113" s="5" t="s">
        <v>15</v>
      </c>
      <c r="H113" s="5" t="s">
        <v>17</v>
      </c>
      <c r="I113" s="13">
        <v>4227</v>
      </c>
    </row>
    <row r="114" spans="2:9" ht="15.75" thickBot="1" x14ac:dyDescent="0.3">
      <c r="B114" s="66"/>
      <c r="C114" s="67"/>
      <c r="D114" s="67" t="s">
        <v>176</v>
      </c>
      <c r="E114" s="67"/>
      <c r="F114" s="68">
        <v>1000</v>
      </c>
      <c r="G114" s="67"/>
      <c r="H114" s="67"/>
      <c r="I114" s="69">
        <v>424</v>
      </c>
    </row>
    <row r="115" spans="2:9" ht="15.75" thickBot="1" x14ac:dyDescent="0.3">
      <c r="B115" s="6" t="s">
        <v>204</v>
      </c>
      <c r="C115" s="5" t="s">
        <v>257</v>
      </c>
      <c r="D115" s="5" t="s">
        <v>177</v>
      </c>
      <c r="E115" s="5" t="s">
        <v>178</v>
      </c>
      <c r="F115" s="8">
        <v>1000</v>
      </c>
      <c r="G115" s="5" t="s">
        <v>15</v>
      </c>
      <c r="H115" s="5" t="s">
        <v>17</v>
      </c>
      <c r="I115" s="13">
        <v>4241</v>
      </c>
    </row>
    <row r="116" spans="2:9" ht="15.75" thickBot="1" x14ac:dyDescent="0.3">
      <c r="B116" s="14"/>
      <c r="C116" s="5"/>
      <c r="D116" s="13"/>
      <c r="E116" s="5"/>
      <c r="F116" s="15"/>
      <c r="G116" s="5"/>
      <c r="H116" s="5"/>
      <c r="I116" s="5"/>
    </row>
    <row r="117" spans="2:9" ht="15.75" thickBot="1" x14ac:dyDescent="0.3">
      <c r="B117" s="14"/>
      <c r="C117" s="5"/>
      <c r="D117" s="13"/>
      <c r="E117" s="5"/>
      <c r="F117" s="15"/>
      <c r="G117" s="5"/>
      <c r="H117" s="5"/>
      <c r="I117" s="5"/>
    </row>
    <row r="118" spans="2:9" x14ac:dyDescent="0.25">
      <c r="B118" s="1"/>
    </row>
    <row r="119" spans="2:9" x14ac:dyDescent="0.25">
      <c r="B119" s="1" t="s">
        <v>267</v>
      </c>
    </row>
    <row r="120" spans="2:9" x14ac:dyDescent="0.25">
      <c r="B120" s="1" t="s">
        <v>179</v>
      </c>
    </row>
    <row r="121" spans="2:9" x14ac:dyDescent="0.25">
      <c r="B121" s="1" t="s">
        <v>268</v>
      </c>
    </row>
    <row r="122" spans="2:9" x14ac:dyDescent="0.25">
      <c r="B122" s="1"/>
    </row>
    <row r="123" spans="2:9" x14ac:dyDescent="0.25">
      <c r="B123" s="1" t="s">
        <v>180</v>
      </c>
    </row>
    <row r="124" spans="2:9" x14ac:dyDescent="0.25">
      <c r="B124" s="1" t="s">
        <v>181</v>
      </c>
    </row>
    <row r="125" spans="2:9" x14ac:dyDescent="0.25">
      <c r="B125" s="1" t="s">
        <v>182</v>
      </c>
    </row>
    <row r="126" spans="2:9" x14ac:dyDescent="0.25">
      <c r="B126" s="1"/>
    </row>
    <row r="127" spans="2:9" x14ac:dyDescent="0.25">
      <c r="B127" s="1"/>
      <c r="D127" s="96" t="s">
        <v>266</v>
      </c>
      <c r="E127" s="96"/>
      <c r="F127" s="96"/>
    </row>
    <row r="128" spans="2:9" x14ac:dyDescent="0.25">
      <c r="B128" s="1" t="s">
        <v>183</v>
      </c>
    </row>
    <row r="129" spans="2:2" x14ac:dyDescent="0.25">
      <c r="B129" s="23"/>
    </row>
    <row r="130" spans="2:2" x14ac:dyDescent="0.25">
      <c r="B130" s="23"/>
    </row>
    <row r="131" spans="2:2" x14ac:dyDescent="0.25">
      <c r="B131" s="1"/>
    </row>
    <row r="132" spans="2:2" ht="15.75" x14ac:dyDescent="0.25">
      <c r="B132" s="2"/>
    </row>
    <row r="133" spans="2:2" ht="15.75" x14ac:dyDescent="0.25">
      <c r="B133" s="2"/>
    </row>
  </sheetData>
  <mergeCells count="154">
    <mergeCell ref="B13:H13"/>
    <mergeCell ref="D127:F127"/>
    <mergeCell ref="I90:I91"/>
    <mergeCell ref="D15:D18"/>
    <mergeCell ref="F15:F18"/>
    <mergeCell ref="H77:H78"/>
    <mergeCell ref="H79:H80"/>
    <mergeCell ref="H37:H38"/>
    <mergeCell ref="H39:H40"/>
    <mergeCell ref="H41:H42"/>
    <mergeCell ref="H43:H44"/>
    <mergeCell ref="B90:B91"/>
    <mergeCell ref="C90:C91"/>
    <mergeCell ref="D90:D91"/>
    <mergeCell ref="E90:E91"/>
    <mergeCell ref="F90:F91"/>
    <mergeCell ref="G90:G91"/>
    <mergeCell ref="I85:I86"/>
    <mergeCell ref="B88:B89"/>
    <mergeCell ref="C88:C89"/>
    <mergeCell ref="D88:D89"/>
    <mergeCell ref="E88:E89"/>
    <mergeCell ref="F88:F89"/>
    <mergeCell ref="G88:G89"/>
    <mergeCell ref="I88:I89"/>
    <mergeCell ref="B85:B86"/>
    <mergeCell ref="C85:C86"/>
    <mergeCell ref="D85:D86"/>
    <mergeCell ref="E85:E86"/>
    <mergeCell ref="F85:F86"/>
    <mergeCell ref="G85:G86"/>
    <mergeCell ref="I77:I78"/>
    <mergeCell ref="B79:B80"/>
    <mergeCell ref="C79:C80"/>
    <mergeCell ref="D79:D80"/>
    <mergeCell ref="E79:E80"/>
    <mergeCell ref="F79:F80"/>
    <mergeCell ref="G79:G80"/>
    <mergeCell ref="I79:I80"/>
    <mergeCell ref="B77:B78"/>
    <mergeCell ref="C77:C78"/>
    <mergeCell ref="D77:D78"/>
    <mergeCell ref="E77:E78"/>
    <mergeCell ref="F77:F78"/>
    <mergeCell ref="G77:G78"/>
    <mergeCell ref="I69:I70"/>
    <mergeCell ref="B71:B72"/>
    <mergeCell ref="C71:C72"/>
    <mergeCell ref="D71:D72"/>
    <mergeCell ref="E71:E72"/>
    <mergeCell ref="F71:F72"/>
    <mergeCell ref="G71:G72"/>
    <mergeCell ref="I71:I72"/>
    <mergeCell ref="H71:H72"/>
    <mergeCell ref="B69:B70"/>
    <mergeCell ref="C69:C70"/>
    <mergeCell ref="D69:D70"/>
    <mergeCell ref="E69:E70"/>
    <mergeCell ref="F69:F70"/>
    <mergeCell ref="G69:G70"/>
    <mergeCell ref="I57:I58"/>
    <mergeCell ref="B67:B68"/>
    <mergeCell ref="C67:C68"/>
    <mergeCell ref="D67:D68"/>
    <mergeCell ref="E67:E68"/>
    <mergeCell ref="F67:F68"/>
    <mergeCell ref="G67:G68"/>
    <mergeCell ref="I67:I68"/>
    <mergeCell ref="H57:H58"/>
    <mergeCell ref="B57:B58"/>
    <mergeCell ref="C57:C58"/>
    <mergeCell ref="D57:D58"/>
    <mergeCell ref="E57:E58"/>
    <mergeCell ref="F57:F58"/>
    <mergeCell ref="G57:G58"/>
    <mergeCell ref="I47:I48"/>
    <mergeCell ref="H47:H48"/>
    <mergeCell ref="B47:B48"/>
    <mergeCell ref="C47:C48"/>
    <mergeCell ref="D47:D48"/>
    <mergeCell ref="E47:E48"/>
    <mergeCell ref="F47:F48"/>
    <mergeCell ref="G47:G48"/>
    <mergeCell ref="I43:I44"/>
    <mergeCell ref="B45:B46"/>
    <mergeCell ref="C45:C46"/>
    <mergeCell ref="D45:D46"/>
    <mergeCell ref="E45:E46"/>
    <mergeCell ref="F45:F46"/>
    <mergeCell ref="G45:G46"/>
    <mergeCell ref="I45:I46"/>
    <mergeCell ref="H45:H46"/>
    <mergeCell ref="B43:B44"/>
    <mergeCell ref="C43:C44"/>
    <mergeCell ref="D43:D44"/>
    <mergeCell ref="E43:E44"/>
    <mergeCell ref="F43:F44"/>
    <mergeCell ref="G43:G44"/>
    <mergeCell ref="I39:I40"/>
    <mergeCell ref="B41:B42"/>
    <mergeCell ref="C41:C42"/>
    <mergeCell ref="D41:D42"/>
    <mergeCell ref="E41:E42"/>
    <mergeCell ref="F41:F42"/>
    <mergeCell ref="G41:G42"/>
    <mergeCell ref="I41:I42"/>
    <mergeCell ref="B39:B40"/>
    <mergeCell ref="C39:C40"/>
    <mergeCell ref="D39:D40"/>
    <mergeCell ref="E39:E40"/>
    <mergeCell ref="F39:F40"/>
    <mergeCell ref="G39:G40"/>
    <mergeCell ref="I35:I36"/>
    <mergeCell ref="B37:B38"/>
    <mergeCell ref="C37:C38"/>
    <mergeCell ref="D37:D38"/>
    <mergeCell ref="E37:E38"/>
    <mergeCell ref="F37:F38"/>
    <mergeCell ref="G37:G38"/>
    <mergeCell ref="I37:I38"/>
    <mergeCell ref="B35:B36"/>
    <mergeCell ref="C35:C36"/>
    <mergeCell ref="D35:D36"/>
    <mergeCell ref="E35:E36"/>
    <mergeCell ref="F35:F36"/>
    <mergeCell ref="G35:G36"/>
    <mergeCell ref="I31:I32"/>
    <mergeCell ref="B31:B32"/>
    <mergeCell ref="C31:C32"/>
    <mergeCell ref="D31:D32"/>
    <mergeCell ref="E31:E32"/>
    <mergeCell ref="F31:F32"/>
    <mergeCell ref="G31:G32"/>
    <mergeCell ref="I25:I27"/>
    <mergeCell ref="B29:B30"/>
    <mergeCell ref="C29:C30"/>
    <mergeCell ref="D29:D30"/>
    <mergeCell ref="E29:E30"/>
    <mergeCell ref="F29:F30"/>
    <mergeCell ref="G29:G30"/>
    <mergeCell ref="I29:I30"/>
    <mergeCell ref="H25:H27"/>
    <mergeCell ref="B25:B27"/>
    <mergeCell ref="C25:C27"/>
    <mergeCell ref="D25:D27"/>
    <mergeCell ref="E25:E27"/>
    <mergeCell ref="F25:F27"/>
    <mergeCell ref="G25:G27"/>
    <mergeCell ref="B15:B18"/>
    <mergeCell ref="C15:C18"/>
    <mergeCell ref="E15:E18"/>
    <mergeCell ref="G15:G18"/>
    <mergeCell ref="H15:H18"/>
    <mergeCell ref="I15:I18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2023-12-14T12:01:25Z</cp:lastPrinted>
  <dcterms:created xsi:type="dcterms:W3CDTF">2023-12-14T09:25:06Z</dcterms:created>
  <dcterms:modified xsi:type="dcterms:W3CDTF">2023-12-14T12:02:34Z</dcterms:modified>
</cp:coreProperties>
</file>